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0" i="1" l="1"/>
  <c r="C30" i="1"/>
  <c r="D29" i="1"/>
  <c r="C29" i="1"/>
  <c r="D28" i="1"/>
  <c r="C28" i="1"/>
  <c r="E27" i="1"/>
  <c r="D27" i="1" s="1"/>
  <c r="E23" i="1"/>
  <c r="E25" i="1" s="1"/>
  <c r="D21" i="1"/>
  <c r="C21" i="1"/>
  <c r="E20" i="1"/>
  <c r="D20" i="1" s="1"/>
  <c r="E17" i="1"/>
  <c r="E19" i="1" s="1"/>
  <c r="C17" i="1"/>
  <c r="E14" i="1"/>
  <c r="E16" i="1" s="1"/>
  <c r="C27" i="1" l="1"/>
  <c r="C19" i="1"/>
  <c r="D19" i="1"/>
  <c r="D25" i="1"/>
  <c r="C25" i="1"/>
  <c r="D16" i="1"/>
  <c r="C16" i="1"/>
  <c r="E12" i="1"/>
  <c r="E10" i="1" s="1"/>
  <c r="E9" i="1" s="1"/>
  <c r="D17" i="1"/>
  <c r="E22" i="1"/>
  <c r="C14" i="1"/>
  <c r="C20" i="1"/>
  <c r="C23" i="1"/>
  <c r="D14" i="1"/>
  <c r="D23" i="1"/>
  <c r="D12" i="1" l="1"/>
  <c r="D10" i="1" s="1"/>
  <c r="D9" i="1" s="1"/>
  <c r="C22" i="1"/>
  <c r="D22" i="1"/>
  <c r="C12" i="1"/>
  <c r="C10" i="1" s="1"/>
  <c r="C9" i="1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<sst xmlns="http://schemas.openxmlformats.org/spreadsheetml/2006/main" count="55" uniqueCount="32">
  <si>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</si>
  <si>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"01" октября 2022г.</t>
  </si>
  <si>
    <t>(наименование организации образования)</t>
  </si>
  <si>
    <t>Периодичность: ежеквартально</t>
  </si>
  <si>
    <t>СШ№20 с.Коянды</t>
  </si>
  <si>
    <t xml:space="preserve">Среднее образование </t>
  </si>
  <si>
    <t>ед. изм.</t>
  </si>
  <si>
    <t>2022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</si>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</sst>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/>
    <xf numFmtId="0" fontId="2" fillId="2" borderId="3" xfId="0" applyFont="1" applyFill="1" applyBorder="1"/>
    <xf numFmtId="0" fontId="4" fillId="2" borderId="3" xfId="0" applyFont="1" applyFill="1" applyBorder="1"/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left"/>
    </xf>
    <xf numFmtId="1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6" fillId="3" borderId="3" xfId="0" applyNumberFormat="1" applyFont="1" applyFill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164" fontId="8" fillId="3" borderId="3" xfId="0" applyNumberFormat="1" applyFont="1" applyFill="1" applyBorder="1" applyAlignment="1">
      <alignment horizontal="left"/>
    </xf>
    <xf numFmtId="2" fontId="6" fillId="2" borderId="3" xfId="0" applyNumberFormat="1" applyFont="1" applyFill="1" applyBorder="1" applyAlignment="1">
      <alignment horizontal="left"/>
    </xf>
    <xf numFmtId="164" fontId="6" fillId="4" borderId="3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4" workbookViewId="0">
      <selection activeCell="E30" sqref="E30"/>
    </sheetView>
  </sheetViews>
  <sheetFormatPr defaultRowHeight="14.4" x14ac:dyDescent="0.3"/>
  <cols>
    <col min="1" max="1" width="69.5546875" customWidth="1"/>
    <col min="2" max="2" width="14.21875" customWidth="1"/>
    <col min="3" max="3" width="20.77734375" style="27" customWidth="1"/>
    <col min="4" max="4" width="17.88671875" style="27" customWidth="1"/>
    <col min="5" max="5" width="16" style="27" customWidth="1"/>
  </cols>
  <sheetData>
    <row r="1" spans="1:5" ht="20.399999999999999" x14ac:dyDescent="0.35">
      <c r="A1" s="1" t="s">
        <v>0</v>
      </c>
      <c r="B1" s="1"/>
      <c r="C1" s="1"/>
      <c r="D1" s="1"/>
      <c r="E1" s="1"/>
    </row>
    <row r="2" spans="1:5" ht="20.399999999999999" x14ac:dyDescent="0.35">
      <c r="A2" s="1" t="s">
        <v>1</v>
      </c>
      <c r="B2" s="1"/>
      <c r="C2" s="1"/>
      <c r="D2" s="1"/>
      <c r="E2" s="1"/>
    </row>
    <row r="3" spans="1:5" x14ac:dyDescent="0.3">
      <c r="A3" s="3" t="s">
        <v>2</v>
      </c>
      <c r="B3" s="3"/>
      <c r="C3" s="3"/>
      <c r="D3" s="3"/>
      <c r="E3" s="3"/>
    </row>
    <row r="4" spans="1:5" ht="20.399999999999999" customHeight="1" x14ac:dyDescent="0.35">
      <c r="A4" s="17" t="s">
        <v>3</v>
      </c>
      <c r="B4" s="17"/>
      <c r="C4" s="17"/>
      <c r="D4" s="17"/>
      <c r="E4" s="17"/>
    </row>
    <row r="5" spans="1:5" ht="20.399999999999999" x14ac:dyDescent="0.35">
      <c r="A5" s="2" t="s">
        <v>4</v>
      </c>
      <c r="B5" s="2"/>
      <c r="C5" s="2"/>
      <c r="D5" s="2"/>
      <c r="E5" s="2"/>
    </row>
    <row r="6" spans="1:5" ht="20.399999999999999" x14ac:dyDescent="0.3">
      <c r="A6" s="4" t="s">
        <v>5</v>
      </c>
      <c r="B6" s="5" t="s">
        <v>6</v>
      </c>
      <c r="C6" s="28" t="s">
        <v>7</v>
      </c>
      <c r="D6" s="29"/>
      <c r="E6" s="30"/>
    </row>
    <row r="7" spans="1:5" ht="34.799999999999997" customHeight="1" x14ac:dyDescent="0.3">
      <c r="A7" s="4"/>
      <c r="B7" s="5"/>
      <c r="C7" s="6" t="s">
        <v>8</v>
      </c>
      <c r="D7" s="6" t="s">
        <v>9</v>
      </c>
      <c r="E7" s="7" t="s">
        <v>10</v>
      </c>
    </row>
    <row r="8" spans="1:5" ht="20.399999999999999" x14ac:dyDescent="0.35">
      <c r="A8" s="8" t="s">
        <v>11</v>
      </c>
      <c r="B8" s="9" t="s">
        <v>12</v>
      </c>
      <c r="C8" s="18">
        <v>1985</v>
      </c>
      <c r="D8" s="18">
        <v>1985</v>
      </c>
      <c r="E8" s="18">
        <v>1985</v>
      </c>
    </row>
    <row r="9" spans="1:5" ht="21.6" customHeight="1" x14ac:dyDescent="0.35">
      <c r="A9" s="10" t="s">
        <v>13</v>
      </c>
      <c r="B9" s="9" t="s">
        <v>14</v>
      </c>
      <c r="C9" s="19">
        <f t="shared" ref="C9:D9" si="0">+C10/C8</f>
        <v>1305.0859781696054</v>
      </c>
      <c r="D9" s="19">
        <f t="shared" si="0"/>
        <v>988.54000000000008</v>
      </c>
      <c r="E9" s="19">
        <f>+E10/E8</f>
        <v>895.93465994962219</v>
      </c>
    </row>
    <row r="10" spans="1:5" ht="20.399999999999999" customHeight="1" x14ac:dyDescent="0.35">
      <c r="A10" s="8" t="s">
        <v>15</v>
      </c>
      <c r="B10" s="9" t="s">
        <v>14</v>
      </c>
      <c r="C10" s="20">
        <f t="shared" ref="C10" si="1">SUM(C12+C26+C27+C28+C29+C30)</f>
        <v>2590595.6666666665</v>
      </c>
      <c r="D10" s="20">
        <f>SUM(D12+D26+D27+D28+D29+D30)</f>
        <v>1962251.9000000001</v>
      </c>
      <c r="E10" s="20">
        <f>SUM(E12+E26+E27+E28+E29+E30)</f>
        <v>1778430.3</v>
      </c>
    </row>
    <row r="11" spans="1:5" ht="15.6" x14ac:dyDescent="0.3">
      <c r="A11" s="11" t="s">
        <v>16</v>
      </c>
      <c r="B11" s="12"/>
      <c r="C11" s="19"/>
      <c r="D11" s="19"/>
      <c r="E11" s="19"/>
    </row>
    <row r="12" spans="1:5" ht="21" customHeight="1" x14ac:dyDescent="0.35">
      <c r="A12" s="8" t="s">
        <v>17</v>
      </c>
      <c r="B12" s="9" t="s">
        <v>14</v>
      </c>
      <c r="C12" s="21">
        <f>SUM(C14+C17+C20+C23)</f>
        <v>2298704</v>
      </c>
      <c r="D12" s="21">
        <f>SUM(D14+D17+D20+D23)</f>
        <v>1724028</v>
      </c>
      <c r="E12" s="21">
        <f>SUM(E14+E17+E20+E23)</f>
        <v>1724028</v>
      </c>
    </row>
    <row r="13" spans="1:5" ht="15.6" x14ac:dyDescent="0.3">
      <c r="A13" s="11" t="s">
        <v>18</v>
      </c>
      <c r="B13" s="12"/>
      <c r="C13" s="19"/>
      <c r="D13" s="19"/>
      <c r="E13" s="19"/>
    </row>
    <row r="14" spans="1:5" ht="21.6" customHeight="1" x14ac:dyDescent="0.45">
      <c r="A14" s="13" t="s">
        <v>19</v>
      </c>
      <c r="B14" s="9" t="s">
        <v>14</v>
      </c>
      <c r="C14" s="22">
        <f>E14/9*12</f>
        <v>47599</v>
      </c>
      <c r="D14" s="22">
        <f>SUM(E14)</f>
        <v>35699.25</v>
      </c>
      <c r="E14" s="23">
        <f>(4759.9*1.25)*6</f>
        <v>35699.25</v>
      </c>
    </row>
    <row r="15" spans="1:5" ht="18" x14ac:dyDescent="0.35">
      <c r="A15" s="10" t="s">
        <v>20</v>
      </c>
      <c r="B15" s="14" t="s">
        <v>21</v>
      </c>
      <c r="C15" s="20">
        <v>9</v>
      </c>
      <c r="D15" s="20">
        <v>9</v>
      </c>
      <c r="E15" s="20">
        <v>9</v>
      </c>
    </row>
    <row r="16" spans="1:5" ht="20.399999999999999" x14ac:dyDescent="0.35">
      <c r="A16" s="10" t="s">
        <v>22</v>
      </c>
      <c r="B16" s="9" t="s">
        <v>23</v>
      </c>
      <c r="C16" s="22">
        <f>E16/9*12</f>
        <v>5288.7777777777783</v>
      </c>
      <c r="D16" s="22">
        <f t="shared" ref="D16" si="2">SUM(E16)</f>
        <v>3966.5833333333335</v>
      </c>
      <c r="E16" s="20">
        <f>+E14/E15</f>
        <v>3966.5833333333335</v>
      </c>
    </row>
    <row r="17" spans="1:5" ht="21" customHeight="1" x14ac:dyDescent="0.45">
      <c r="A17" s="13" t="s">
        <v>24</v>
      </c>
      <c r="B17" s="9" t="s">
        <v>14</v>
      </c>
      <c r="C17" s="22">
        <f>E17/9*12</f>
        <v>2107825</v>
      </c>
      <c r="D17" s="22">
        <f>SUM(E17)</f>
        <v>1580868.75</v>
      </c>
      <c r="E17" s="23">
        <f>(210782.5*1.25)*6</f>
        <v>1580868.75</v>
      </c>
    </row>
    <row r="18" spans="1:5" ht="18" x14ac:dyDescent="0.35">
      <c r="A18" s="10" t="s">
        <v>20</v>
      </c>
      <c r="B18" s="14" t="s">
        <v>21</v>
      </c>
      <c r="C18" s="20">
        <v>196</v>
      </c>
      <c r="D18" s="20">
        <v>196</v>
      </c>
      <c r="E18" s="20">
        <v>196</v>
      </c>
    </row>
    <row r="19" spans="1:5" ht="20.399999999999999" x14ac:dyDescent="0.35">
      <c r="A19" s="10" t="s">
        <v>22</v>
      </c>
      <c r="B19" s="9" t="s">
        <v>23</v>
      </c>
      <c r="C19" s="22">
        <f>E19/9*12</f>
        <v>10754.209183673469</v>
      </c>
      <c r="D19" s="22">
        <f t="shared" ref="D19" si="3">SUM(E19)</f>
        <v>8065.6568877551017</v>
      </c>
      <c r="E19" s="24">
        <f>+E17/E18</f>
        <v>8065.6568877551017</v>
      </c>
    </row>
    <row r="20" spans="1:5" ht="39" customHeight="1" x14ac:dyDescent="0.45">
      <c r="A20" s="15" t="s">
        <v>25</v>
      </c>
      <c r="B20" s="9" t="s">
        <v>14</v>
      </c>
      <c r="C20" s="22">
        <f>E20/9*12</f>
        <v>48320</v>
      </c>
      <c r="D20" s="22">
        <f>SUM(E20)</f>
        <v>36240</v>
      </c>
      <c r="E20" s="23">
        <f>(4832*1.25)*6</f>
        <v>36240</v>
      </c>
    </row>
    <row r="21" spans="1:5" ht="18" x14ac:dyDescent="0.35">
      <c r="A21" s="10" t="s">
        <v>20</v>
      </c>
      <c r="B21" s="14" t="s">
        <v>21</v>
      </c>
      <c r="C21" s="19">
        <f>+E21</f>
        <v>9</v>
      </c>
      <c r="D21" s="19">
        <f>SUM(E21)</f>
        <v>9</v>
      </c>
      <c r="E21" s="19">
        <v>9</v>
      </c>
    </row>
    <row r="22" spans="1:5" ht="20.399999999999999" x14ac:dyDescent="0.35">
      <c r="A22" s="10" t="s">
        <v>22</v>
      </c>
      <c r="B22" s="9" t="s">
        <v>23</v>
      </c>
      <c r="C22" s="22">
        <f>E22/9*12</f>
        <v>5368.8888888888887</v>
      </c>
      <c r="D22" s="22">
        <f t="shared" ref="D22" si="4">SUM(E22)</f>
        <v>4026.6666666666665</v>
      </c>
      <c r="E22" s="20">
        <f>+E20/E21</f>
        <v>4026.6666666666665</v>
      </c>
    </row>
    <row r="23" spans="1:5" ht="27.6" x14ac:dyDescent="0.45">
      <c r="A23" s="13" t="s">
        <v>26</v>
      </c>
      <c r="B23" s="9" t="s">
        <v>14</v>
      </c>
      <c r="C23" s="22">
        <f>E23/9*12</f>
        <v>94960</v>
      </c>
      <c r="D23" s="22">
        <f>SUM(E23)</f>
        <v>71220</v>
      </c>
      <c r="E23" s="23">
        <f>(9496*1.25)*6</f>
        <v>71220</v>
      </c>
    </row>
    <row r="24" spans="1:5" ht="18" x14ac:dyDescent="0.35">
      <c r="A24" s="10" t="s">
        <v>20</v>
      </c>
      <c r="B24" s="14" t="s">
        <v>21</v>
      </c>
      <c r="C24" s="20">
        <v>42</v>
      </c>
      <c r="D24" s="20">
        <v>42</v>
      </c>
      <c r="E24" s="20">
        <v>42</v>
      </c>
    </row>
    <row r="25" spans="1:5" ht="18" x14ac:dyDescent="0.35">
      <c r="A25" s="10" t="s">
        <v>22</v>
      </c>
      <c r="B25" s="9" t="s">
        <v>23</v>
      </c>
      <c r="C25" s="20">
        <f>SUM(+E25*12)</f>
        <v>20348.571428571428</v>
      </c>
      <c r="D25" s="20">
        <f>SUM(E25*3)</f>
        <v>5087.1428571428569</v>
      </c>
      <c r="E25" s="20">
        <f>+E23/E24</f>
        <v>1695.7142857142858</v>
      </c>
    </row>
    <row r="26" spans="1:5" ht="19.8" customHeight="1" x14ac:dyDescent="0.35">
      <c r="A26" s="8" t="s">
        <v>27</v>
      </c>
      <c r="B26" s="9" t="s">
        <v>14</v>
      </c>
      <c r="C26" s="25">
        <v>140130.6</v>
      </c>
      <c r="D26" s="25">
        <v>124413.3</v>
      </c>
      <c r="E26" s="25">
        <v>41471.1</v>
      </c>
    </row>
    <row r="27" spans="1:5" ht="39" customHeight="1" x14ac:dyDescent="0.3">
      <c r="A27" s="16" t="s">
        <v>28</v>
      </c>
      <c r="B27" s="9" t="s">
        <v>14</v>
      </c>
      <c r="C27" s="25">
        <f>SUM(+E27*12)</f>
        <v>149882.40000000002</v>
      </c>
      <c r="D27" s="25">
        <f>SUM(E27*9)</f>
        <v>112411.8</v>
      </c>
      <c r="E27" s="25">
        <f>11787.1+665.5+37.6</f>
        <v>12490.2</v>
      </c>
    </row>
    <row r="28" spans="1:5" ht="22.2" customHeight="1" x14ac:dyDescent="0.35">
      <c r="A28" s="16" t="s">
        <v>29</v>
      </c>
      <c r="B28" s="9" t="s">
        <v>14</v>
      </c>
      <c r="C28" s="25">
        <f>SUM(+E28*12)</f>
        <v>1431.6</v>
      </c>
      <c r="D28" s="25">
        <f>SUM(E28*9)</f>
        <v>1073.7</v>
      </c>
      <c r="E28" s="25">
        <v>119.3</v>
      </c>
    </row>
    <row r="29" spans="1:5" ht="34.799999999999997" customHeight="1" x14ac:dyDescent="0.3">
      <c r="A29" s="16" t="s">
        <v>30</v>
      </c>
      <c r="B29" s="9" t="s">
        <v>14</v>
      </c>
      <c r="C29" s="25">
        <f>SUM(+E29*12)</f>
        <v>20.399999999999999</v>
      </c>
      <c r="D29" s="25">
        <f>SUM(E29*3)</f>
        <v>5.0999999999999996</v>
      </c>
      <c r="E29" s="25">
        <v>1.7</v>
      </c>
    </row>
    <row r="30" spans="1:5" ht="34.799999999999997" customHeight="1" x14ac:dyDescent="0.35">
      <c r="A30" s="16" t="s">
        <v>31</v>
      </c>
      <c r="B30" s="9" t="s">
        <v>14</v>
      </c>
      <c r="C30" s="22">
        <f>E30/9*12</f>
        <v>426.66666666666669</v>
      </c>
      <c r="D30" s="26">
        <f t="shared" ref="D30" si="5">SUM(E30)</f>
        <v>320</v>
      </c>
      <c r="E30" s="25">
        <v>320</v>
      </c>
    </row>
  </sheetData>
  <mergeCells count="8">
    <mergeCell ref="A1:E1"/>
    <mergeCell ref="A2:E2"/>
    <mergeCell ref="A3:E3"/>
    <mergeCell ref="A6:A7"/>
    <mergeCell ref="B6:B7"/>
    <mergeCell ref="C6:E6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2022-10-20T03:46:39Z</dcterms:created>
  <dcterms:modified xsi:type="dcterms:W3CDTF">2022-10-20T03:50:54Z</dcterms:modified>
</cp:coreProperties>
</file>